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0" i="1"/>
  <c r="D13"/>
  <c r="E26"/>
  <c r="D42"/>
  <c r="E51" l="1"/>
  <c r="E49"/>
  <c r="E54"/>
  <c r="E53"/>
  <c r="E48"/>
  <c r="E47"/>
  <c r="E46"/>
  <c r="E45"/>
  <c r="E44"/>
  <c r="E43"/>
  <c r="E41"/>
  <c r="E40"/>
  <c r="E39"/>
  <c r="E38"/>
  <c r="E37"/>
  <c r="E36"/>
  <c r="E35"/>
  <c r="E34"/>
  <c r="E33"/>
  <c r="E32"/>
  <c r="E31"/>
  <c r="E25"/>
  <c r="E24" s="1"/>
  <c r="E16"/>
  <c r="E23"/>
  <c r="E22"/>
  <c r="E21"/>
  <c r="E20"/>
  <c r="E19"/>
  <c r="E18"/>
  <c r="E17"/>
  <c r="E8"/>
  <c r="E11"/>
  <c r="E10"/>
  <c r="E9"/>
  <c r="E15"/>
  <c r="E56"/>
  <c r="D6"/>
  <c r="D55" l="1"/>
  <c r="E13"/>
  <c r="E30"/>
  <c r="E42"/>
  <c r="E55" l="1"/>
  <c r="E6"/>
</calcChain>
</file>

<file path=xl/sharedStrings.xml><?xml version="1.0" encoding="utf-8"?>
<sst xmlns="http://schemas.openxmlformats.org/spreadsheetml/2006/main" count="44" uniqueCount="44">
  <si>
    <t>№п/п</t>
  </si>
  <si>
    <t>Статьи затрат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</si>
  <si>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</si>
  <si>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</si>
  <si>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</si>
  <si>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</si>
  <si>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Расходы на управление МКД</t>
  </si>
  <si>
    <t>Содержание придомовой территории</t>
  </si>
  <si>
    <t>рудования и конструкций МКД</t>
  </si>
  <si>
    <t>Обслуживание лифта,страхование</t>
  </si>
  <si>
    <t>Аварийная служба</t>
  </si>
  <si>
    <t>услуги диспечера,оплата связи АС</t>
  </si>
  <si>
    <t>Налог (УСН) и другие обязательства</t>
  </si>
  <si>
    <t>на 1м2</t>
  </si>
  <si>
    <t>факт тариф</t>
  </si>
  <si>
    <t xml:space="preserve"> ИТОГО : СОДЕРЖАНИЕ И РЕМОНТ ЖИЛЬЯ</t>
  </si>
  <si>
    <t>Техобслуживание УУТЭ</t>
  </si>
  <si>
    <t>Стоимость</t>
  </si>
  <si>
    <t>работ,услуг(руб)</t>
  </si>
  <si>
    <t>ж.д. по ул.Донская 24-26</t>
  </si>
  <si>
    <t>Оплата труда с отчислениями налогов</t>
  </si>
  <si>
    <t>Оплата труда с отчислениями (мастер чистоты ,мастер участка)</t>
  </si>
  <si>
    <t>дезобработка,дезинсекция,дератизация</t>
  </si>
  <si>
    <t>оплата труда с отчисл. ( электрик)</t>
  </si>
  <si>
    <t>обследование дымоходов и венканалов</t>
  </si>
  <si>
    <t>Оплата труда с отчислениями</t>
  </si>
  <si>
    <t>оплата труда с отчислениями</t>
  </si>
  <si>
    <t>договор с Газпром газораспределение</t>
  </si>
  <si>
    <t>ОТЧЕТ по статье "Содержание и ремонт жилья " за  2021год</t>
  </si>
  <si>
    <t>инвентарь- 1504,41; ;соль-955;реагенты-250</t>
  </si>
  <si>
    <t xml:space="preserve">хозтовары,моющее,инвентарь (тряпка,швабра,ведро,веник) </t>
  </si>
  <si>
    <t>электроматериалы :лампы ЭКО,LЕD,кабель,патроны,вставки</t>
  </si>
  <si>
    <t>замки-790,</t>
  </si>
  <si>
    <t>наладка автоматики насосного оборудования (дог)</t>
  </si>
  <si>
    <t>Техобслуживание газопроводов(наружние и  внутридомовые сети)</t>
  </si>
  <si>
    <t>компенсация за использование автомоб.</t>
  </si>
  <si>
    <t>юрид.усл-24000,подписка-820,92 почтовые-1415,04, заправ.катридж 1708,4</t>
  </si>
  <si>
    <t>общехоз-6000,обраб.фискаль.данн1312,5,чек-онлайн 4549,78</t>
  </si>
  <si>
    <t xml:space="preserve">услуги РКЦ,паспорт,отправка эл.отчет.500 </t>
  </si>
  <si>
    <t xml:space="preserve"> содерж.оргтехники-5173,77 ;проф.СОVID-1085,бензин-21217,28</t>
  </si>
  <si>
    <t>услуги банка3686, аренда,охрана-25471,75,канцтовары -3026,24,усл.связи,ин-т 2303,57</t>
  </si>
  <si>
    <t>обслуживание сайт УК,ГИС ЖКХ- 6752,5, програм сопровожд-15000</t>
  </si>
  <si>
    <t>магнит.пломбы-750,изготовление ключей 450,мешки д/мусора 600,уборка подвала-5000</t>
  </si>
  <si>
    <t xml:space="preserve">ремонт рециркуляции ГВС,ХВС,ремонт насоса,сантехматериалы 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</si>
</sst>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2" fillId="0" borderId="4" xfId="0" applyFont="1" applyBorder="1"/>
    <xf numFmtId="0" fontId="2" fillId="0" borderId="2" xfId="0" applyFont="1" applyBorder="1"/>
    <xf numFmtId="2" fontId="2" fillId="0" borderId="2" xfId="0" applyNumberFormat="1" applyFont="1" applyBorder="1"/>
    <xf numFmtId="0" fontId="4" fillId="0" borderId="7" xfId="0" applyFont="1" applyBorder="1"/>
    <xf numFmtId="0" fontId="4" fillId="0" borderId="3" xfId="0" applyFont="1" applyBorder="1"/>
    <xf numFmtId="2" fontId="4" fillId="0" borderId="3" xfId="0" applyNumberFormat="1" applyFont="1" applyBorder="1"/>
    <xf numFmtId="0" fontId="2" fillId="0" borderId="6" xfId="0" applyFont="1" applyBorder="1"/>
    <xf numFmtId="2" fontId="2" fillId="0" borderId="6" xfId="0" applyNumberFormat="1" applyFont="1" applyBorder="1"/>
    <xf numFmtId="0" fontId="2" fillId="0" borderId="7" xfId="0" applyFont="1" applyBorder="1"/>
    <xf numFmtId="2" fontId="2" fillId="0" borderId="3" xfId="0" applyNumberFormat="1" applyFont="1" applyBorder="1"/>
    <xf numFmtId="0" fontId="2" fillId="0" borderId="3" xfId="0" applyFont="1" applyBorder="1"/>
    <xf numFmtId="0" fontId="3" fillId="0" borderId="3" xfId="0" applyFont="1" applyBorder="1"/>
    <xf numFmtId="2" fontId="1" fillId="0" borderId="3" xfId="0" applyNumberFormat="1" applyFont="1" applyBorder="1"/>
    <xf numFmtId="0" fontId="2" fillId="0" borderId="9" xfId="0" applyFont="1" applyBorder="1"/>
    <xf numFmtId="0" fontId="2" fillId="0" borderId="5" xfId="0" applyFont="1" applyBorder="1"/>
    <xf numFmtId="2" fontId="3" fillId="0" borderId="3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4" fillId="0" borderId="6" xfId="0" applyNumberFormat="1" applyFont="1" applyBorder="1"/>
    <xf numFmtId="0" fontId="4" fillId="0" borderId="0" xfId="0" applyFont="1" applyBorder="1"/>
    <xf numFmtId="0" fontId="4" fillId="0" borderId="10" xfId="0" applyFont="1" applyBorder="1"/>
    <xf numFmtId="49" fontId="6" fillId="0" borderId="0" xfId="0" applyNumberFormat="1" applyFont="1" applyBorder="1" applyAlignment="1"/>
    <xf numFmtId="49" fontId="2" fillId="0" borderId="0" xfId="0" applyNumberFormat="1" applyFont="1" applyBorder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7" xfId="0" applyFont="1" applyBorder="1"/>
    <xf numFmtId="2" fontId="5" fillId="0" borderId="0" xfId="0" applyNumberFormat="1" applyFont="1"/>
    <xf numFmtId="2" fontId="0" fillId="0" borderId="1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2" fillId="0" borderId="9" xfId="0" applyNumberFormat="1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2" fontId="1" fillId="0" borderId="6" xfId="0" applyNumberFormat="1" applyFont="1" applyBorder="1"/>
    <xf numFmtId="0" fontId="8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1" xfId="0" applyFont="1" applyBorder="1"/>
    <xf numFmtId="0" fontId="9" fillId="0" borderId="2" xfId="0" applyFont="1" applyBorder="1"/>
    <xf numFmtId="0" fontId="2" fillId="2" borderId="3" xfId="0" applyFont="1" applyFill="1" applyBorder="1"/>
    <xf numFmtId="2" fontId="4" fillId="2" borderId="3" xfId="0" applyNumberFormat="1" applyFont="1" applyFill="1" applyBorder="1"/>
    <xf numFmtId="0" fontId="9" fillId="2" borderId="0" xfId="0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0" fontId="4" fillId="0" borderId="12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3"/>
  <sheetViews>
    <sheetView tabSelected="1" zoomScaleNormal="100" workbookViewId="0">
      <selection activeCell="H11" sqref="H11"/>
    </sheetView>
  </sheetViews>
  <sheetFormatPr defaultRowHeight="13.2"/>
  <cols>
    <col min="1" max="1" width="5.6640625" customWidth="1"/>
    <col min="2" max="2" width="79.21875" customWidth="1"/>
    <col min="3" max="3" width="21.6640625" hidden="1" customWidth="1"/>
    <col min="4" max="4" width="23.6640625" customWidth="1"/>
    <col min="5" max="5" width="13.109375" hidden="1" customWidth="1"/>
  </cols>
  <sheetData>
    <row r="1" spans="1:5" ht="17.399999999999999">
      <c r="A1" s="3"/>
      <c r="B1" s="33" t="s">
        <v>28</v>
      </c>
      <c r="C1" s="34"/>
      <c r="D1" s="5"/>
      <c r="E1" s="4"/>
    </row>
    <row r="2" spans="1:5" ht="17.399999999999999">
      <c r="A2" s="1"/>
      <c r="B2" s="35" t="s">
        <v>19</v>
      </c>
      <c r="C2" s="36"/>
      <c r="D2" s="2"/>
      <c r="E2" s="2"/>
    </row>
    <row r="3" spans="1:5" ht="15.6" thickBot="1">
      <c r="A3" s="1"/>
      <c r="B3" s="1"/>
      <c r="C3" s="1"/>
      <c r="D3" s="1"/>
      <c r="E3" s="49">
        <v>8320.51</v>
      </c>
    </row>
    <row r="4" spans="1:5" ht="15">
      <c r="A4" s="6" t="s">
        <v>0</v>
      </c>
      <c r="B4" s="6" t="s">
        <v>1</v>
      </c>
      <c r="C4" s="28"/>
      <c r="D4" s="6" t="s">
        <v>17</v>
      </c>
      <c r="E4" s="50" t="s">
        <v>13</v>
      </c>
    </row>
    <row r="5" spans="1:5" ht="23.25" customHeight="1" thickBot="1">
      <c r="A5" s="7"/>
      <c r="B5" s="8"/>
      <c r="C5" s="29"/>
      <c r="D5" s="7" t="s">
        <v>18</v>
      </c>
      <c r="E5" s="51" t="s">
        <v>14</v>
      </c>
    </row>
    <row r="6" spans="1:5" ht="15.6">
      <c r="A6" s="9">
        <v>1</v>
      </c>
      <c r="B6" s="10" t="s">
        <v>7</v>
      </c>
      <c r="C6" s="37"/>
      <c r="D6" s="11">
        <f>D8+D9+D10+D11</f>
        <v>93109.41</v>
      </c>
      <c r="E6" s="11">
        <f>E8+E9+E10+E11</f>
        <v>0.86288344350440316</v>
      </c>
    </row>
    <row r="7" spans="1:5" ht="15.6" customHeight="1" thickBot="1">
      <c r="A7" s="12"/>
      <c r="B7" s="13"/>
      <c r="C7" s="38"/>
      <c r="D7" s="14"/>
      <c r="E7" s="14"/>
    </row>
    <row r="8" spans="1:5" ht="18.600000000000001" customHeight="1">
      <c r="A8" s="20"/>
      <c r="B8" s="62" t="s">
        <v>20</v>
      </c>
      <c r="C8" s="39"/>
      <c r="D8" s="17">
        <v>90400</v>
      </c>
      <c r="E8" s="21">
        <f>D8/13/E3</f>
        <v>0.83574758684818051</v>
      </c>
    </row>
    <row r="9" spans="1:5" ht="3" hidden="1" customHeight="1">
      <c r="A9" s="15"/>
      <c r="B9" s="62"/>
      <c r="C9" s="39"/>
      <c r="D9" s="17"/>
      <c r="E9" s="17">
        <f>D9/13/E3</f>
        <v>0</v>
      </c>
    </row>
    <row r="10" spans="1:5" ht="18" hidden="1" customHeight="1">
      <c r="A10" s="15"/>
      <c r="B10" s="62"/>
      <c r="C10" s="39"/>
      <c r="D10" s="17"/>
      <c r="E10" s="17">
        <f>D10/12/E3</f>
        <v>0</v>
      </c>
    </row>
    <row r="11" spans="1:5" ht="19.8" customHeight="1" thickBot="1">
      <c r="A11" s="15"/>
      <c r="B11" s="62" t="s">
        <v>29</v>
      </c>
      <c r="C11" s="39"/>
      <c r="D11" s="17">
        <v>2709.41</v>
      </c>
      <c r="E11" s="17">
        <f>D11/12/E3</f>
        <v>2.7135856656222593E-2</v>
      </c>
    </row>
    <row r="12" spans="1:5" ht="18" hidden="1" customHeight="1" thickBot="1">
      <c r="A12" s="15"/>
      <c r="B12" s="16"/>
      <c r="C12" s="39"/>
      <c r="D12" s="17"/>
      <c r="E12" s="17"/>
    </row>
    <row r="13" spans="1:5" ht="19.2" customHeight="1">
      <c r="A13" s="10">
        <v>2</v>
      </c>
      <c r="B13" s="10" t="s">
        <v>3</v>
      </c>
      <c r="C13" s="37"/>
      <c r="D13" s="11">
        <f>D15+D19+D20+D21+D22+D23</f>
        <v>205676.09</v>
      </c>
      <c r="E13" s="11">
        <f>E15+E16+E17+E18+E19+E20+E21+E22+E23</f>
        <v>1.9521512241498755</v>
      </c>
    </row>
    <row r="14" spans="1:5" ht="15" customHeight="1" thickBot="1">
      <c r="A14" s="13"/>
      <c r="B14" s="13" t="s">
        <v>2</v>
      </c>
      <c r="C14" s="38"/>
      <c r="D14" s="14"/>
      <c r="E14" s="14"/>
    </row>
    <row r="15" spans="1:5" ht="18" customHeight="1">
      <c r="A15" s="8"/>
      <c r="B15" s="62" t="s">
        <v>21</v>
      </c>
      <c r="C15" s="39"/>
      <c r="D15" s="17">
        <v>139897.74</v>
      </c>
      <c r="E15" s="17">
        <f>D15/13/E3</f>
        <v>1.2933539669304663</v>
      </c>
    </row>
    <row r="16" spans="1:5" ht="19.8" hidden="1" customHeight="1">
      <c r="A16" s="8"/>
      <c r="B16" s="62"/>
      <c r="C16" s="39"/>
      <c r="D16" s="17"/>
      <c r="E16" s="17">
        <f>D16/13/E3</f>
        <v>0</v>
      </c>
    </row>
    <row r="17" spans="1:5" ht="19.8" hidden="1" customHeight="1">
      <c r="A17" s="8"/>
      <c r="B17" s="62"/>
      <c r="C17" s="39"/>
      <c r="D17" s="17"/>
      <c r="E17" s="17">
        <f>D17/12/E3</f>
        <v>0</v>
      </c>
    </row>
    <row r="18" spans="1:5" ht="19.8" hidden="1" customHeight="1">
      <c r="A18" s="8"/>
      <c r="B18" s="62"/>
      <c r="C18" s="39"/>
      <c r="D18" s="17"/>
      <c r="E18" s="17">
        <f>D18/12/E3</f>
        <v>0</v>
      </c>
    </row>
    <row r="19" spans="1:5" ht="20.25" customHeight="1">
      <c r="A19" s="8"/>
      <c r="B19" s="62" t="s">
        <v>23</v>
      </c>
      <c r="C19" s="39"/>
      <c r="D19" s="17">
        <v>42000</v>
      </c>
      <c r="E19" s="17">
        <f>D19/12/E3</f>
        <v>0.42064729205301116</v>
      </c>
    </row>
    <row r="20" spans="1:5" ht="20.25" customHeight="1">
      <c r="A20" s="8"/>
      <c r="B20" s="62" t="s">
        <v>22</v>
      </c>
      <c r="C20" s="39"/>
      <c r="D20" s="17">
        <v>17834.12</v>
      </c>
      <c r="E20" s="17">
        <f>D20/12/E3</f>
        <v>0.17861605438448683</v>
      </c>
    </row>
    <row r="21" spans="1:5" ht="20.25" customHeight="1">
      <c r="A21" s="8"/>
      <c r="B21" s="62" t="s">
        <v>31</v>
      </c>
      <c r="C21" s="39"/>
      <c r="D21" s="17">
        <v>2853.59</v>
      </c>
      <c r="E21" s="17">
        <f>D21/12/E3</f>
        <v>2.8579878717370291E-2</v>
      </c>
    </row>
    <row r="22" spans="1:5" ht="20.25" customHeight="1">
      <c r="A22" s="8"/>
      <c r="B22" s="62" t="s">
        <v>30</v>
      </c>
      <c r="C22" s="39"/>
      <c r="D22" s="17">
        <v>2300.64</v>
      </c>
      <c r="E22" s="17">
        <f>D22/12/E3</f>
        <v>2.3041856809258087E-2</v>
      </c>
    </row>
    <row r="23" spans="1:5" ht="20.25" customHeight="1" thickBot="1">
      <c r="A23" s="8"/>
      <c r="B23" s="62" t="s">
        <v>32</v>
      </c>
      <c r="C23" s="39"/>
      <c r="D23" s="17">
        <v>790</v>
      </c>
      <c r="E23" s="17">
        <f>D23/12/E3</f>
        <v>7.9121752552828283E-3</v>
      </c>
    </row>
    <row r="24" spans="1:5" ht="19.8" customHeight="1" thickBot="1">
      <c r="A24" s="18">
        <v>3</v>
      </c>
      <c r="B24" s="18" t="s">
        <v>10</v>
      </c>
      <c r="C24" s="40"/>
      <c r="D24" s="19">
        <v>3972.67</v>
      </c>
      <c r="E24" s="30">
        <f>E25</f>
        <v>3.9787925660005614E-2</v>
      </c>
    </row>
    <row r="25" spans="1:5" ht="18.600000000000001" customHeight="1" thickBot="1">
      <c r="A25" s="20"/>
      <c r="B25" s="62" t="s">
        <v>11</v>
      </c>
      <c r="C25" s="39"/>
      <c r="D25" s="17">
        <v>3972.67</v>
      </c>
      <c r="E25" s="21">
        <f>D25/12/E3</f>
        <v>3.9787925660005614E-2</v>
      </c>
    </row>
    <row r="26" spans="1:5" ht="19.8" customHeight="1" thickBot="1">
      <c r="A26" s="18">
        <v>4</v>
      </c>
      <c r="B26" s="18" t="s">
        <v>34</v>
      </c>
      <c r="C26" s="40"/>
      <c r="D26" s="19">
        <v>4649.28</v>
      </c>
      <c r="E26" s="30">
        <f>E27</f>
        <v>0</v>
      </c>
    </row>
    <row r="27" spans="1:5" ht="17.399999999999999" customHeight="1" thickBot="1">
      <c r="A27" s="15"/>
      <c r="B27" s="62" t="s">
        <v>27</v>
      </c>
      <c r="C27" s="41"/>
      <c r="D27" s="27"/>
      <c r="E27" s="17"/>
    </row>
    <row r="28" spans="1:5" ht="15.6">
      <c r="A28" s="10">
        <v>5</v>
      </c>
      <c r="B28" s="10" t="s">
        <v>4</v>
      </c>
      <c r="C28" s="37"/>
      <c r="D28" s="11"/>
      <c r="E28" s="11"/>
    </row>
    <row r="29" spans="1:5" ht="15.6">
      <c r="A29" s="22"/>
      <c r="B29" s="22" t="s">
        <v>5</v>
      </c>
      <c r="C29" s="42"/>
      <c r="D29" s="21"/>
      <c r="E29" s="21"/>
    </row>
    <row r="30" spans="1:5" ht="16.2" thickBot="1">
      <c r="A30" s="13"/>
      <c r="B30" s="13" t="s">
        <v>8</v>
      </c>
      <c r="C30" s="38"/>
      <c r="D30" s="14">
        <f>D32+D33+D34+D35+D36+D37+D38+D39</f>
        <v>153746.98000000001</v>
      </c>
      <c r="E30" s="14">
        <f>E31+E32+E33+E34+E35+E36+E37+E38+E39+E40+E41</f>
        <v>1.4682085947702479</v>
      </c>
    </row>
    <row r="31" spans="1:5" ht="0.6" customHeight="1" thickBot="1">
      <c r="A31" s="6"/>
      <c r="B31" s="32"/>
      <c r="C31" s="43"/>
      <c r="D31" s="17"/>
      <c r="E31" s="17">
        <f>D31/13/E3</f>
        <v>0</v>
      </c>
    </row>
    <row r="32" spans="1:5" ht="15.6">
      <c r="A32" s="6"/>
      <c r="B32" s="63" t="s">
        <v>25</v>
      </c>
      <c r="C32" s="71"/>
      <c r="D32" s="17">
        <v>92976.63</v>
      </c>
      <c r="E32" s="17">
        <f>D32/13/E3</f>
        <v>0.8595685194223025</v>
      </c>
    </row>
    <row r="33" spans="1:5" ht="15.6">
      <c r="A33" s="8"/>
      <c r="B33" s="63" t="s">
        <v>24</v>
      </c>
      <c r="C33" s="71"/>
      <c r="D33" s="17">
        <v>2805.96</v>
      </c>
      <c r="E33" s="24">
        <f>D33/12/E3</f>
        <v>2.8102844657358746E-2</v>
      </c>
    </row>
    <row r="34" spans="1:5" ht="15.6" hidden="1" customHeight="1">
      <c r="A34" s="69"/>
      <c r="B34" s="68"/>
      <c r="C34" s="72"/>
      <c r="D34" s="67"/>
      <c r="E34" s="70">
        <f>D34/12/E3</f>
        <v>0</v>
      </c>
    </row>
    <row r="35" spans="1:5" ht="15.6">
      <c r="A35" s="66"/>
      <c r="B35" s="68" t="s">
        <v>43</v>
      </c>
      <c r="C35" s="72"/>
      <c r="D35" s="67">
        <v>17706.89</v>
      </c>
      <c r="E35" s="67">
        <f>D35/12/E3</f>
        <v>0.17734179355191768</v>
      </c>
    </row>
    <row r="36" spans="1:5" ht="16.2" customHeight="1">
      <c r="A36" s="23"/>
      <c r="B36" s="63" t="s">
        <v>33</v>
      </c>
      <c r="C36" s="71"/>
      <c r="D36" s="17">
        <v>9000</v>
      </c>
      <c r="E36" s="21">
        <f>D36/12/E3</f>
        <v>9.0138705439930966E-2</v>
      </c>
    </row>
    <row r="37" spans="1:5" ht="15.6">
      <c r="A37" s="23"/>
      <c r="B37" s="63" t="s">
        <v>42</v>
      </c>
      <c r="C37" s="73"/>
      <c r="D37" s="17">
        <v>6800</v>
      </c>
      <c r="E37" s="27">
        <f>D37/12/E3</f>
        <v>6.8104799665725607E-2</v>
      </c>
    </row>
    <row r="38" spans="1:5" ht="18" customHeight="1">
      <c r="A38" s="23"/>
      <c r="B38" s="63" t="s">
        <v>16</v>
      </c>
      <c r="C38" s="71"/>
      <c r="D38" s="17">
        <v>18000</v>
      </c>
      <c r="E38" s="21">
        <f>D38/12/E3</f>
        <v>0.18027741087986193</v>
      </c>
    </row>
    <row r="39" spans="1:5" ht="20.399999999999999" customHeight="1" thickBot="1">
      <c r="A39" s="7"/>
      <c r="B39" s="63" t="s">
        <v>35</v>
      </c>
      <c r="C39" s="71"/>
      <c r="D39" s="17">
        <v>6457.5</v>
      </c>
      <c r="E39" s="24">
        <f>D39/12/E3</f>
        <v>6.4674521153150463E-2</v>
      </c>
    </row>
    <row r="40" spans="1:5" ht="16.2" hidden="1" thickBot="1">
      <c r="A40" s="8"/>
      <c r="B40" s="31"/>
      <c r="C40" s="39"/>
      <c r="D40" s="17"/>
      <c r="E40" s="24">
        <f>D40/12/E3</f>
        <v>0</v>
      </c>
    </row>
    <row r="41" spans="1:5" ht="15" hidden="1" customHeight="1" thickBot="1">
      <c r="A41" s="8"/>
      <c r="B41" s="31"/>
      <c r="C41" s="44"/>
      <c r="D41" s="17"/>
      <c r="E41" s="24">
        <f>D41/12/E3</f>
        <v>0</v>
      </c>
    </row>
    <row r="42" spans="1:5" ht="16.2" thickBot="1">
      <c r="A42" s="18">
        <v>6</v>
      </c>
      <c r="B42" s="25" t="s">
        <v>6</v>
      </c>
      <c r="C42" s="40"/>
      <c r="D42" s="19">
        <f>D43+D45+D46+D47+D48+D49+D50</f>
        <v>381575.3</v>
      </c>
      <c r="E42" s="19">
        <f>E43+E44+E45+E46+E47+E48</f>
        <v>3.2288362717164558</v>
      </c>
    </row>
    <row r="43" spans="1:5" ht="25.2" customHeight="1">
      <c r="A43" s="45"/>
      <c r="B43" s="64" t="s">
        <v>26</v>
      </c>
      <c r="C43" s="47"/>
      <c r="D43" s="53">
        <v>55794.43</v>
      </c>
      <c r="E43" s="60">
        <f>D43/13/E3</f>
        <v>0.51581925035475362</v>
      </c>
    </row>
    <row r="44" spans="1:5" ht="3" hidden="1" customHeight="1">
      <c r="A44" s="46"/>
      <c r="B44" s="62"/>
      <c r="C44" s="47"/>
      <c r="D44" s="17"/>
      <c r="E44" s="61">
        <f>D44/13/E3</f>
        <v>0</v>
      </c>
    </row>
    <row r="45" spans="1:5" ht="22.2" customHeight="1">
      <c r="A45" s="48"/>
      <c r="B45" s="62" t="s">
        <v>41</v>
      </c>
      <c r="C45" s="47"/>
      <c r="D45" s="17">
        <v>21752.5</v>
      </c>
      <c r="E45" s="61">
        <f>D45/12/E3</f>
        <v>0.21786024334245535</v>
      </c>
    </row>
    <row r="46" spans="1:5" ht="22.2" customHeight="1">
      <c r="A46" s="48"/>
      <c r="B46" s="62" t="s">
        <v>40</v>
      </c>
      <c r="C46" s="47"/>
      <c r="D46" s="17">
        <v>34487.56</v>
      </c>
      <c r="E46" s="61">
        <f>D46/12/E3</f>
        <v>0.3454071124646606</v>
      </c>
    </row>
    <row r="47" spans="1:5" ht="22.2" customHeight="1">
      <c r="A47" s="48"/>
      <c r="B47" s="62" t="s">
        <v>36</v>
      </c>
      <c r="C47" s="47"/>
      <c r="D47" s="17">
        <v>27944.36</v>
      </c>
      <c r="E47" s="61">
        <f>D47/12/E3</f>
        <v>0.2798742705274877</v>
      </c>
    </row>
    <row r="48" spans="1:5" ht="18.600000000000001" customHeight="1">
      <c r="A48" s="48"/>
      <c r="B48" s="62" t="s">
        <v>38</v>
      </c>
      <c r="C48" s="47"/>
      <c r="D48" s="17">
        <v>202258.12</v>
      </c>
      <c r="E48" s="61">
        <f>D48/13/E3</f>
        <v>1.8698753950270985</v>
      </c>
    </row>
    <row r="49" spans="1:5" ht="16.8" customHeight="1">
      <c r="A49" s="45"/>
      <c r="B49" s="62" t="s">
        <v>39</v>
      </c>
      <c r="C49" s="58"/>
      <c r="D49" s="17">
        <v>27476.05</v>
      </c>
      <c r="E49" s="59">
        <f>D49/12/E3</f>
        <v>0.27518395306697946</v>
      </c>
    </row>
    <row r="50" spans="1:5" ht="17.399999999999999" customHeight="1" thickBot="1">
      <c r="A50" s="45"/>
      <c r="B50" s="65" t="s">
        <v>37</v>
      </c>
      <c r="C50" s="58"/>
      <c r="D50" s="54">
        <v>11862.28</v>
      </c>
      <c r="E50" s="59"/>
    </row>
    <row r="51" spans="1:5" ht="22.2" customHeight="1" thickBot="1">
      <c r="A51" s="12">
        <v>7</v>
      </c>
      <c r="B51" s="13" t="s">
        <v>9</v>
      </c>
      <c r="C51" s="38"/>
      <c r="D51" s="14">
        <v>88415.12</v>
      </c>
      <c r="E51" s="14">
        <f>D51/12/E3</f>
        <v>0.88551382867957207</v>
      </c>
    </row>
    <row r="52" spans="1:5" ht="21" hidden="1" customHeight="1" thickBot="1">
      <c r="A52" s="18"/>
      <c r="B52" s="26"/>
      <c r="C52" s="18"/>
      <c r="D52" s="19"/>
      <c r="E52" s="19"/>
    </row>
    <row r="53" spans="1:5" ht="16.2" thickBot="1">
      <c r="A53" s="12">
        <v>8</v>
      </c>
      <c r="B53" s="22" t="s">
        <v>12</v>
      </c>
      <c r="C53" s="40"/>
      <c r="D53" s="19">
        <v>10030</v>
      </c>
      <c r="E53" s="52">
        <f>D53/12/E3</f>
        <v>0.10045457950694529</v>
      </c>
    </row>
    <row r="54" spans="1:5" ht="16.2" thickBot="1">
      <c r="A54" s="18"/>
      <c r="B54" s="18"/>
      <c r="C54" s="40"/>
      <c r="D54" s="55"/>
      <c r="E54" s="19">
        <f>D54/12/E3</f>
        <v>0</v>
      </c>
    </row>
    <row r="55" spans="1:5" ht="16.2" thickBot="1">
      <c r="A55" s="18">
        <v>9</v>
      </c>
      <c r="B55" s="18" t="s">
        <v>15</v>
      </c>
      <c r="C55" s="40"/>
      <c r="D55" s="19">
        <f>D6+D13+D24+D30+D42+D51+D53+D54</f>
        <v>936525.57</v>
      </c>
      <c r="E55" s="19">
        <f>E6+E13+E24+E30+E42+E49+E51+E53+E54</f>
        <v>8.8130198210544837</v>
      </c>
    </row>
    <row r="56" spans="1:5" ht="16.2" thickBot="1">
      <c r="A56" s="18"/>
      <c r="B56" s="18"/>
      <c r="C56" s="40"/>
      <c r="D56" s="55"/>
      <c r="E56" s="19">
        <f>D56/12/E3</f>
        <v>0</v>
      </c>
    </row>
    <row r="58" spans="1:5" ht="15.6">
      <c r="B58" s="57"/>
    </row>
    <row r="59" spans="1:5">
      <c r="B59" s="56"/>
    </row>
    <row r="60" spans="1:5">
      <c r="A60" s="56"/>
      <c r="B60" s="56"/>
    </row>
    <row r="61" spans="1:5">
      <c r="B61" s="56"/>
    </row>
    <row r="63" spans="1:5">
      <c r="B63" s="56"/>
    </row>
  </sheetData>
  <phoneticPr fontId="0" type="noConversion"/>
  <pageMargins left="0.25" right="0.25" top="0.75" bottom="0.75" header="0.3" footer="0.3"/>
  <pageSetup paperSize="9" scale="7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2022-02-25T10:49:35Z</cp:lastPrinted>
  <dcterms:created xsi:type="dcterms:W3CDTF">2011-07-12T11:42:04Z</dcterms:created>
  <dcterms:modified xsi:type="dcterms:W3CDTF">2022-03-24T08:01:00Z</dcterms:modified>
</cp:coreProperties>
</file>